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set register" sheetId="1" state="visible" r:id="rId2"/>
    <sheet name="land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<sst xmlns="http://schemas.openxmlformats.org/spreadsheetml/2006/main" count="121" uniqueCount="90">
  <si>
    <t xml:space="preserve">Blackawton Parish Council Asset Register</t>
  </si>
  <si>
    <t xml:space="preserve">March 2024</t>
  </si>
  <si>
    <t xml:space="preserve">Asset</t>
  </si>
  <si>
    <t xml:space="preserve">date purchased</t>
  </si>
  <si>
    <t xml:space="preserve">location of asset</t>
  </si>
  <si>
    <t xml:space="preserve">Book  Value</t>
  </si>
  <si>
    <t xml:space="preserve">Replacement Value</t>
  </si>
  <si>
    <t xml:space="preserve">Insured Items</t>
  </si>
  <si>
    <t xml:space="preserve">3 year agreement</t>
  </si>
  <si>
    <t xml:space="preserve">Insurance Value</t>
  </si>
  <si>
    <t xml:space="preserve">2020/21</t>
  </si>
  <si>
    <t xml:space="preserve">2021/22</t>
  </si>
  <si>
    <t xml:space="preserve">2022/23</t>
  </si>
  <si>
    <t xml:space="preserve">23/24</t>
  </si>
  <si>
    <t xml:space="preserve">24/25</t>
  </si>
  <si>
    <t xml:space="preserve"> Blackawton bus stop (BPC owns title)</t>
  </si>
  <si>
    <t xml:space="preserve">3% increase</t>
  </si>
  <si>
    <t xml:space="preserve"> Blackawton War memorial (BPC owns title)</t>
  </si>
  <si>
    <t xml:space="preserve">Blackawton Cemetery (BPC owns land title)</t>
  </si>
  <si>
    <t xml:space="preserve">pedestrian gate, </t>
  </si>
  <si>
    <t xml:space="preserve">Cemetery</t>
  </si>
  <si>
    <t xml:space="preserve">vehicle gate &amp; pedestrian wrought iron gates</t>
  </si>
  <si>
    <t xml:space="preserve">Bench Seat</t>
  </si>
  <si>
    <t xml:space="preserve">A4 noticeboard</t>
  </si>
  <si>
    <t xml:space="preserve">Burial register</t>
  </si>
  <si>
    <t xml:space="preserve">Clerk</t>
  </si>
  <si>
    <t xml:space="preserve">Cemetery Reference Text</t>
  </si>
  <si>
    <t xml:space="preserve">39</t>
  </si>
  <si>
    <t xml:space="preserve">EROB deed book</t>
  </si>
  <si>
    <t xml:space="preserve">Safety signs for cemetery</t>
  </si>
  <si>
    <t xml:space="preserve">Trench Cover for Cemetery</t>
  </si>
  <si>
    <t xml:space="preserve">Cemetery Posts</t>
  </si>
  <si>
    <t xml:space="preserve">Bus Shelters. (BPC owns land title of Blackawton bus stop) *</t>
  </si>
  <si>
    <t xml:space="preserve">Blackawton</t>
  </si>
  <si>
    <t xml:space="preserve">Forces Cross (two)</t>
  </si>
  <si>
    <t xml:space="preserve">A3122, Woodands (two)</t>
  </si>
  <si>
    <t xml:space="preserve">1 x Notice Board</t>
  </si>
  <si>
    <t xml:space="preserve">Main Street</t>
  </si>
  <si>
    <t xml:space="preserve">War Memorial (BPC owns land Title)</t>
  </si>
  <si>
    <t xml:space="preserve">?WM</t>
  </si>
  <si>
    <t xml:space="preserve">Centenary Tablet 'BLACKAWTON'</t>
  </si>
  <si>
    <t xml:space="preserve">Main Street/ Church Lane </t>
  </si>
  <si>
    <t xml:space="preserve">Wooden Bench Seat</t>
  </si>
  <si>
    <t xml:space="preserve">Payphone Kiosk</t>
  </si>
  <si>
    <t xml:space="preserve">Main Street </t>
  </si>
  <si>
    <t xml:space="preserve">Grit Bins</t>
  </si>
  <si>
    <t xml:space="preserve"> SC in 2018</t>
  </si>
  <si>
    <t xml:space="preserve">Sheplegh Court, Park Lane, Cheavestone Lea, Forces Road</t>
  </si>
  <si>
    <t xml:space="preserve">Office</t>
  </si>
  <si>
    <t xml:space="preserve">Laptop  </t>
  </si>
  <si>
    <t xml:space="preserve">BPC Laptop Dell Inspiron 14</t>
  </si>
  <si>
    <t xml:space="preserve">Printer </t>
  </si>
  <si>
    <t xml:space="preserve">External hard drive</t>
  </si>
  <si>
    <t xml:space="preserve">Safety signs – men at work hedgecutting</t>
  </si>
  <si>
    <t xml:space="preserve">Maintenance Contractor</t>
  </si>
  <si>
    <t xml:space="preserve">Union Flag Ceremonial</t>
  </si>
  <si>
    <t xml:space="preserve">Resident</t>
  </si>
  <si>
    <t xml:space="preserve">TOTAL</t>
  </si>
  <si>
    <t xml:space="preserve">2020/21 </t>
  </si>
  <si>
    <t xml:space="preserve">Additions</t>
  </si>
  <si>
    <t xml:space="preserve">burial register</t>
  </si>
  <si>
    <t xml:space="preserve">Cllr Mallyon</t>
  </si>
  <si>
    <t xml:space="preserve">Three existing grit bins - advised they belong to BPC</t>
  </si>
  <si>
    <t xml:space="preserve">Decision made by BPC to only insure items insurance value £1,000 or more.</t>
  </si>
  <si>
    <t xml:space="preserve">Historical Changes</t>
  </si>
  <si>
    <t xml:space="preserve">Changes 21/22</t>
  </si>
  <si>
    <t xml:space="preserve">cost</t>
  </si>
  <si>
    <t xml:space="preserve">total  changes</t>
  </si>
  <si>
    <t xml:space="preserve">pedestrian gate replaced with steel gate</t>
  </si>
  <si>
    <t xml:space="preserve">Changes 22/23</t>
  </si>
  <si>
    <t xml:space="preserve">Flaming Torch Sign</t>
  </si>
  <si>
    <t xml:space="preserve">404.95</t>
  </si>
  <si>
    <t xml:space="preserve">Vehicle gate maintained</t>
  </si>
  <si>
    <t xml:space="preserve">Changes 23/24</t>
  </si>
  <si>
    <t xml:space="preserve">War memorial</t>
  </si>
  <si>
    <t xml:space="preserve">Blackawton bus stop (BPC owns title)</t>
  </si>
  <si>
    <t xml:space="preserve">nominal</t>
  </si>
  <si>
    <t xml:space="preserve">Blackawton Parish Council Owned Land Register</t>
  </si>
  <si>
    <t xml:space="preserve">Blackawton Cemetery</t>
  </si>
  <si>
    <t xml:space="preserve">Cost</t>
  </si>
  <si>
    <t xml:space="preserve">Current Use</t>
  </si>
  <si>
    <t xml:space="preserve">transfer date 31 January 1948</t>
  </si>
  <si>
    <t xml:space="preserve">War Memorial, Main Street</t>
  </si>
  <si>
    <t xml:space="preserve">transfer date 9 June 1921</t>
  </si>
  <si>
    <t xml:space="preserve">War Memorial</t>
  </si>
  <si>
    <t xml:space="preserve">Bus Stop, Main Street</t>
  </si>
  <si>
    <t xml:space="preserve">Title DN329194</t>
  </si>
  <si>
    <t xml:space="preserve">Bus Stop</t>
  </si>
  <si>
    <t xml:space="preserve">land adjoining Town Farm, Blackawton</t>
  </si>
  <si>
    <t xml:space="preserve">transfer date 30 June 1993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</si>
</sst>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@"/>
    <numFmt numFmtId="166" formatCode="[$£-809]#,##0.00;[RED]\-[$£-809]#,##0.00"/>
    <numFmt numFmtId="167" formatCode="0.00%"/>
    <numFmt numFmtId="168" formatCode="[$£-809]#,##0;[RED]\-[$£-809]#,##0"/>
    <numFmt numFmtId="169" formatCode="#,##0"/>
    <numFmt numFmtId="170" formatCode="dd/mm/yyyy"/>
    <numFmt numFmtId="171" formatCode="\£#,##0"/>
    <numFmt numFmtId="172" formatCode="\£#,##0.00"/>
    <numFmt numFmtId="173" formatCode="#,##0.00"/>
    <numFmt numFmtId="174" formatCode="mmm\-yy"/>
    <numFmt numFmtId="175" formatCode="dd/mm/yy"/>
    <numFmt numFmtId="176" formatCode="0"/>
    <numFmt numFmtId="177" formatCode="0.00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 Narrow"/>
      <family val="2"/>
      <charset val="1"/>
    </font>
    <font>
      <b val="true"/>
      <sz val="10"/>
      <color rgb="FF000000"/>
      <name val="Arial Narrow"/>
      <family val="2"/>
      <charset val="1"/>
    </font>
    <font>
      <b val="true"/>
      <u val="single"/>
      <sz val="10"/>
      <color rgb="FF000000"/>
      <name val="Arial Narrow"/>
      <family val="2"/>
      <charset val="1"/>
    </font>
    <font>
      <b val="true"/>
      <sz val="12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justify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justify" vertical="top" textRotation="0" wrapText="tru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9" fontId="4" fillId="0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justify" vertical="bottom" textRotation="0" wrapText="true" indent="0" shrinkToFit="false"/>
      <protection locked="true" hidden="false"/>
    </xf>
    <xf numFmtId="170" fontId="4" fillId="0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71" fontId="4" fillId="0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71" fontId="4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73" fontId="5" fillId="0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76" fontId="5" fillId="0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76" fontId="5" fillId="0" borderId="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71" fontId="5" fillId="0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72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73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77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N69"/>
  <sheetViews>
    <sheetView showFormulas="false" showGridLines="true" showRowColHeaders="true" showZeros="true" rightToLeft="false" tabSelected="true" showOutlineSymbols="true" defaultGridColor="true" view="normal" topLeftCell="A1" colorId="64" zoomScale="130" zoomScaleNormal="130" zoomScalePageLayoutView="100" workbookViewId="0">
      <selection pane="topLeft" activeCell="C38" activeCellId="0" sqref="C38"/>
    </sheetView>
  </sheetViews>
  <sheetFormatPr defaultColWidth="8.625" defaultRowHeight="13.8" zeroHeight="false" outlineLevelRow="0" outlineLevelCol="0"/>
  <cols>
    <col collapsed="false" customWidth="true" hidden="false" outlineLevel="0" max="1" min="1" style="1" width="42.93"/>
    <col collapsed="false" customWidth="true" hidden="false" outlineLevel="0" max="2" min="2" style="1" width="12.9"/>
    <col collapsed="false" customWidth="true" hidden="false" outlineLevel="0" max="3" min="3" style="2" width="17.54"/>
    <col collapsed="false" customWidth="true" hidden="false" outlineLevel="0" max="4" min="4" style="1" width="10.46"/>
    <col collapsed="false" customWidth="true" hidden="true" outlineLevel="0" max="5" min="5" style="1" width="15.46"/>
    <col collapsed="false" customWidth="true" hidden="true" outlineLevel="0" max="6" min="6" style="1" width="16.14"/>
    <col collapsed="false" customWidth="true" hidden="true" outlineLevel="0" max="8" min="7" style="1" width="11.52"/>
    <col collapsed="false" customWidth="true" hidden="true" outlineLevel="0" max="9" min="9" style="1" width="11.45"/>
    <col collapsed="false" customWidth="true" hidden="true" outlineLevel="0" max="10" min="10" style="1" width="11.52"/>
    <col collapsed="false" customWidth="true" hidden="false" outlineLevel="0" max="11" min="11" style="1" width="15.42"/>
    <col collapsed="false" customWidth="false" hidden="false" outlineLevel="0" max="1023" min="12" style="1" width="8.61"/>
    <col collapsed="false" customWidth="true" hidden="false" outlineLevel="0" max="1024" min="1024" style="0" width="11.54"/>
  </cols>
  <sheetData>
    <row r="1" customFormat="false" ht="14.25" hidden="false" customHeight="false" outlineLevel="0" collapsed="false">
      <c r="A1" s="3" t="s">
        <v>0</v>
      </c>
      <c r="B1" s="4"/>
    </row>
    <row r="2" customFormat="false" ht="14.25" hidden="false" customHeight="false" outlineLevel="0" collapsed="false">
      <c r="A2" s="5" t="s">
        <v>1</v>
      </c>
    </row>
    <row r="3" customFormat="false" ht="15.45" hidden="false" customHeight="true" outlineLevel="0" collapsed="false">
      <c r="A3" s="6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9" t="s">
        <v>7</v>
      </c>
      <c r="G3" s="10" t="s">
        <v>8</v>
      </c>
      <c r="I3" s="11" t="s">
        <v>9</v>
      </c>
      <c r="K3" s="12" t="s">
        <v>9</v>
      </c>
      <c r="L3" s="1" t="n">
        <v>1.05</v>
      </c>
    </row>
    <row r="4" customFormat="false" ht="18" hidden="false" customHeight="true" outlineLevel="0" collapsed="false">
      <c r="A4" s="6"/>
      <c r="B4" s="7"/>
      <c r="C4" s="8"/>
      <c r="D4" s="7"/>
      <c r="E4" s="7"/>
      <c r="F4" s="13" t="s">
        <v>10</v>
      </c>
      <c r="G4" s="14" t="s">
        <v>11</v>
      </c>
      <c r="H4" s="14" t="s">
        <v>12</v>
      </c>
      <c r="I4" s="11" t="s">
        <v>13</v>
      </c>
      <c r="K4" s="11" t="s">
        <v>13</v>
      </c>
      <c r="L4" s="11" t="s">
        <v>14</v>
      </c>
    </row>
    <row r="5" customFormat="false" ht="18" hidden="false" customHeight="true" outlineLevel="0" collapsed="false">
      <c r="A5" s="15" t="s">
        <v>15</v>
      </c>
      <c r="B5" s="7"/>
      <c r="C5" s="8"/>
      <c r="D5" s="16" t="n">
        <v>1</v>
      </c>
      <c r="E5" s="7"/>
      <c r="F5" s="13"/>
      <c r="G5" s="1" t="s">
        <v>16</v>
      </c>
      <c r="H5" s="17" t="n">
        <v>0.075</v>
      </c>
      <c r="I5" s="17" t="n">
        <v>0.15</v>
      </c>
      <c r="J5" s="1" t="n">
        <v>1.15</v>
      </c>
      <c r="L5" s="18"/>
    </row>
    <row r="6" customFormat="false" ht="18" hidden="false" customHeight="true" outlineLevel="0" collapsed="false">
      <c r="A6" s="15" t="s">
        <v>17</v>
      </c>
      <c r="B6" s="7"/>
      <c r="C6" s="8"/>
      <c r="D6" s="16" t="n">
        <v>1</v>
      </c>
      <c r="E6" s="7"/>
      <c r="F6" s="13"/>
      <c r="H6" s="17"/>
      <c r="I6" s="17"/>
      <c r="L6" s="18"/>
    </row>
    <row r="7" customFormat="false" ht="15" hidden="false" customHeight="true" outlineLevel="0" collapsed="false">
      <c r="A7" s="15" t="s">
        <v>18</v>
      </c>
      <c r="B7" s="19"/>
      <c r="C7" s="20"/>
      <c r="D7" s="16" t="n">
        <v>1</v>
      </c>
      <c r="E7" s="21"/>
      <c r="F7" s="22"/>
      <c r="L7" s="18"/>
    </row>
    <row r="8" customFormat="false" ht="15" hidden="false" customHeight="true" outlineLevel="0" collapsed="false">
      <c r="A8" s="20" t="s">
        <v>19</v>
      </c>
      <c r="B8" s="23" t="n">
        <v>44355</v>
      </c>
      <c r="C8" s="24" t="s">
        <v>20</v>
      </c>
      <c r="D8" s="16" t="n">
        <v>120</v>
      </c>
      <c r="E8" s="25" t="n">
        <v>150</v>
      </c>
      <c r="F8" s="26"/>
      <c r="L8" s="18"/>
    </row>
    <row r="9" customFormat="false" ht="15" hidden="false" customHeight="true" outlineLevel="0" collapsed="false">
      <c r="A9" s="20" t="s">
        <v>21</v>
      </c>
      <c r="B9" s="20"/>
      <c r="C9" s="24" t="s">
        <v>20</v>
      </c>
      <c r="D9" s="16" t="n">
        <v>1</v>
      </c>
      <c r="E9" s="25" t="n">
        <v>2700</v>
      </c>
      <c r="F9" s="26" t="n">
        <f aca="false">E9</f>
        <v>2700</v>
      </c>
      <c r="G9" s="27" t="n">
        <v>2781</v>
      </c>
      <c r="H9" s="28" t="n">
        <v>2991</v>
      </c>
      <c r="I9" s="29" t="n">
        <f aca="false">H9*J5</f>
        <v>3439.65</v>
      </c>
      <c r="K9" s="29" t="n">
        <v>3439.65</v>
      </c>
      <c r="L9" s="18" t="n">
        <f aca="false">K9*L3</f>
        <v>3611.6325</v>
      </c>
    </row>
    <row r="10" customFormat="false" ht="15" hidden="false" customHeight="true" outlineLevel="0" collapsed="false">
      <c r="A10" s="20" t="s">
        <v>22</v>
      </c>
      <c r="C10" s="24" t="s">
        <v>20</v>
      </c>
      <c r="D10" s="16" t="n">
        <v>500</v>
      </c>
      <c r="E10" s="25" t="n">
        <v>500</v>
      </c>
      <c r="F10" s="30"/>
      <c r="H10" s="28"/>
      <c r="I10" s="29"/>
      <c r="K10" s="29"/>
      <c r="L10" s="18"/>
    </row>
    <row r="11" customFormat="false" ht="15" hidden="false" customHeight="true" outlineLevel="0" collapsed="false">
      <c r="A11" s="20" t="s">
        <v>23</v>
      </c>
      <c r="B11" s="20"/>
      <c r="C11" s="24" t="s">
        <v>20</v>
      </c>
      <c r="D11" s="16" t="n">
        <v>1</v>
      </c>
      <c r="E11" s="25" t="n">
        <v>150</v>
      </c>
      <c r="F11" s="30"/>
      <c r="H11" s="28"/>
      <c r="I11" s="29"/>
      <c r="K11" s="29"/>
      <c r="L11" s="18"/>
    </row>
    <row r="12" customFormat="false" ht="15" hidden="false" customHeight="true" outlineLevel="0" collapsed="false">
      <c r="A12" s="31" t="s">
        <v>24</v>
      </c>
      <c r="B12" s="32" t="n">
        <v>44008</v>
      </c>
      <c r="C12" s="33" t="s">
        <v>25</v>
      </c>
      <c r="D12" s="34" t="n">
        <v>27.37</v>
      </c>
      <c r="E12" s="25"/>
      <c r="F12" s="30"/>
      <c r="H12" s="28"/>
      <c r="I12" s="29"/>
      <c r="K12" s="29"/>
      <c r="L12" s="18"/>
    </row>
    <row r="13" customFormat="false" ht="15" hidden="false" customHeight="true" outlineLevel="0" collapsed="false">
      <c r="A13" s="31" t="s">
        <v>26</v>
      </c>
      <c r="B13" s="32" t="n">
        <f aca="false">B52</f>
        <v>44470</v>
      </c>
      <c r="C13" s="35" t="s">
        <v>27</v>
      </c>
      <c r="D13" s="34" t="n">
        <v>39</v>
      </c>
      <c r="E13" s="25"/>
      <c r="F13" s="30"/>
      <c r="H13" s="28"/>
      <c r="I13" s="29"/>
      <c r="K13" s="29"/>
      <c r="L13" s="18"/>
    </row>
    <row r="14" customFormat="false" ht="15" hidden="false" customHeight="true" outlineLevel="0" collapsed="false">
      <c r="A14" s="31" t="s">
        <v>28</v>
      </c>
      <c r="B14" s="36" t="n">
        <f aca="false">B53</f>
        <v>44531</v>
      </c>
      <c r="C14" s="35" t="n">
        <f aca="false">132-22</f>
        <v>110</v>
      </c>
      <c r="D14" s="34" t="n">
        <f aca="false">C53</f>
        <v>110</v>
      </c>
      <c r="E14" s="25"/>
      <c r="F14" s="30"/>
      <c r="H14" s="28"/>
      <c r="I14" s="29"/>
      <c r="K14" s="29"/>
      <c r="L14" s="18"/>
    </row>
    <row r="15" customFormat="false" ht="15" hidden="false" customHeight="true" outlineLevel="0" collapsed="false">
      <c r="A15" s="20" t="s">
        <v>29</v>
      </c>
      <c r="B15" s="37" t="n">
        <v>42856</v>
      </c>
      <c r="C15" s="24" t="s">
        <v>25</v>
      </c>
      <c r="D15" s="16" t="n">
        <f aca="false">181.68-30.28</f>
        <v>151.4</v>
      </c>
      <c r="E15" s="25"/>
      <c r="F15" s="30"/>
      <c r="H15" s="28"/>
      <c r="I15" s="29"/>
      <c r="K15" s="29"/>
      <c r="L15" s="18"/>
    </row>
    <row r="16" customFormat="false" ht="15" hidden="false" customHeight="true" outlineLevel="0" collapsed="false">
      <c r="A16" s="31" t="s">
        <v>30</v>
      </c>
      <c r="B16" s="36" t="n">
        <f aca="false">B54</f>
        <v>44531</v>
      </c>
      <c r="C16" s="35" t="s">
        <v>25</v>
      </c>
      <c r="D16" s="34" t="n">
        <f aca="false">C54</f>
        <v>65.98</v>
      </c>
      <c r="E16" s="25"/>
      <c r="F16" s="30"/>
      <c r="H16" s="28"/>
      <c r="I16" s="29"/>
      <c r="K16" s="29"/>
      <c r="L16" s="18"/>
    </row>
    <row r="17" customFormat="false" ht="15" hidden="false" customHeight="true" outlineLevel="0" collapsed="false">
      <c r="A17" s="31" t="s">
        <v>31</v>
      </c>
      <c r="B17" s="38" t="n">
        <v>45072</v>
      </c>
      <c r="C17" s="0" t="s">
        <v>20</v>
      </c>
      <c r="D17" s="34" t="n">
        <v>180</v>
      </c>
      <c r="E17" s="25"/>
      <c r="F17" s="30"/>
      <c r="H17" s="28"/>
      <c r="I17" s="29"/>
      <c r="K17" s="29"/>
      <c r="L17" s="18"/>
    </row>
    <row r="18" customFormat="false" ht="15" hidden="false" customHeight="true" outlineLevel="0" collapsed="false">
      <c r="A18" s="15"/>
      <c r="B18" s="20"/>
      <c r="C18" s="24"/>
      <c r="D18" s="16"/>
      <c r="E18" s="25"/>
      <c r="F18" s="30"/>
      <c r="G18" s="1" t="n">
        <v>1.03</v>
      </c>
      <c r="H18" s="28" t="n">
        <v>1.075</v>
      </c>
      <c r="I18" s="29" t="n">
        <v>1.15</v>
      </c>
      <c r="K18" s="29"/>
      <c r="L18" s="18"/>
    </row>
    <row r="19" customFormat="false" ht="13.8" hidden="false" customHeight="false" outlineLevel="0" collapsed="false">
      <c r="A19" s="15" t="s">
        <v>32</v>
      </c>
      <c r="C19" s="24" t="s">
        <v>33</v>
      </c>
      <c r="D19" s="16" t="n">
        <v>2500</v>
      </c>
      <c r="E19" s="25" t="n">
        <v>5000</v>
      </c>
      <c r="F19" s="26" t="n">
        <f aca="false">E19</f>
        <v>5000</v>
      </c>
      <c r="G19" s="1" t="n">
        <f aca="false">F19*G18</f>
        <v>5150</v>
      </c>
      <c r="H19" s="28" t="n">
        <f aca="false">G19*H18</f>
        <v>5536.25</v>
      </c>
      <c r="I19" s="29" t="n">
        <f aca="false">H19*$I$18</f>
        <v>6366.6875</v>
      </c>
      <c r="K19" s="29" t="n">
        <v>6366.6875</v>
      </c>
      <c r="L19" s="18" t="n">
        <f aca="false">K19*L3</f>
        <v>6685.021875</v>
      </c>
    </row>
    <row r="20" customFormat="false" ht="13.8" hidden="false" customHeight="false" outlineLevel="0" collapsed="false">
      <c r="A20" s="15"/>
      <c r="C20" s="24" t="s">
        <v>34</v>
      </c>
      <c r="D20" s="16" t="n">
        <v>5000</v>
      </c>
      <c r="E20" s="25" t="n">
        <v>15000</v>
      </c>
      <c r="F20" s="26" t="n">
        <f aca="false">E20</f>
        <v>15000</v>
      </c>
      <c r="G20" s="1" t="n">
        <f aca="false">F20*G18</f>
        <v>15450</v>
      </c>
      <c r="H20" s="28" t="n">
        <f aca="false">G20*H18</f>
        <v>16608.75</v>
      </c>
      <c r="I20" s="29" t="n">
        <f aca="false">H20*$I$18</f>
        <v>19100.0625</v>
      </c>
      <c r="K20" s="29" t="n">
        <v>19100.0625</v>
      </c>
      <c r="L20" s="18" t="n">
        <f aca="false">K20*$L$3</f>
        <v>20055.065625</v>
      </c>
    </row>
    <row r="21" customFormat="false" ht="15" hidden="false" customHeight="true" outlineLevel="0" collapsed="false">
      <c r="A21" s="15"/>
      <c r="B21" s="37" t="n">
        <v>43891</v>
      </c>
      <c r="C21" s="24" t="s">
        <v>35</v>
      </c>
      <c r="D21" s="16" t="n">
        <v>14115.0633333333</v>
      </c>
      <c r="E21" s="25" t="n">
        <v>14115.0633333333</v>
      </c>
      <c r="F21" s="26" t="n">
        <f aca="false">E21</f>
        <v>14115.0633333333</v>
      </c>
      <c r="G21" s="1" t="n">
        <f aca="false">F21*G18</f>
        <v>14538.5152333333</v>
      </c>
      <c r="H21" s="28" t="n">
        <f aca="false">G21*H18</f>
        <v>15628.9038758333</v>
      </c>
      <c r="I21" s="29" t="n">
        <f aca="false">H21*$I$18</f>
        <v>17973.2394572083</v>
      </c>
      <c r="J21" s="1" t="n">
        <f aca="false">I21+I20+I19+I23+I27+I25</f>
        <v>50570.6794572083</v>
      </c>
      <c r="K21" s="29" t="n">
        <v>17973.2394572083</v>
      </c>
      <c r="L21" s="18" t="n">
        <f aca="false">K21*$L$3</f>
        <v>18871.9014300687</v>
      </c>
    </row>
    <row r="22" customFormat="false" ht="13.8" hidden="false" customHeight="false" outlineLevel="0" collapsed="false">
      <c r="A22" s="15"/>
      <c r="C22" s="24"/>
      <c r="D22" s="16"/>
      <c r="E22" s="25"/>
      <c r="F22" s="26"/>
      <c r="H22" s="28"/>
      <c r="I22" s="29"/>
      <c r="K22" s="29"/>
      <c r="L22" s="18"/>
    </row>
    <row r="23" customFormat="false" ht="15" hidden="false" customHeight="true" outlineLevel="0" collapsed="false">
      <c r="A23" s="15" t="s">
        <v>36</v>
      </c>
      <c r="C23" s="24" t="s">
        <v>37</v>
      </c>
      <c r="D23" s="16" t="n">
        <v>1000</v>
      </c>
      <c r="E23" s="25" t="n">
        <v>1600</v>
      </c>
      <c r="F23" s="26" t="n">
        <f aca="false">E23</f>
        <v>1600</v>
      </c>
      <c r="G23" s="1" t="n">
        <f aca="false">F23*G18</f>
        <v>1648</v>
      </c>
      <c r="H23" s="28" t="n">
        <f aca="false">G23*H18</f>
        <v>1771.6</v>
      </c>
      <c r="I23" s="29" t="n">
        <f aca="false">H23*$I$18</f>
        <v>2037.34</v>
      </c>
      <c r="K23" s="29" t="n">
        <v>2037.34</v>
      </c>
      <c r="L23" s="18" t="n">
        <f aca="false">K23*$L$3</f>
        <v>2139.207</v>
      </c>
    </row>
    <row r="24" customFormat="false" ht="15" hidden="false" customHeight="true" outlineLevel="0" collapsed="false">
      <c r="A24" s="15" t="s">
        <v>38</v>
      </c>
      <c r="C24" s="24" t="s">
        <v>37</v>
      </c>
      <c r="D24" s="16" t="n">
        <v>3500</v>
      </c>
      <c r="E24" s="25" t="n">
        <f aca="false">D24</f>
        <v>3500</v>
      </c>
      <c r="F24" s="26" t="n">
        <f aca="false">E24</f>
        <v>3500</v>
      </c>
      <c r="G24" s="27" t="n">
        <v>3605</v>
      </c>
      <c r="H24" s="28" t="n">
        <v>3877</v>
      </c>
      <c r="I24" s="29" t="n">
        <f aca="false">H24*$I$18</f>
        <v>4458.55</v>
      </c>
      <c r="J24" s="1" t="s">
        <v>39</v>
      </c>
      <c r="K24" s="29" t="n">
        <v>4458.55</v>
      </c>
      <c r="L24" s="18" t="n">
        <f aca="false">K24*$L$3</f>
        <v>4681.4775</v>
      </c>
    </row>
    <row r="25" customFormat="false" ht="36" hidden="false" customHeight="true" outlineLevel="0" collapsed="false">
      <c r="A25" s="15" t="s">
        <v>40</v>
      </c>
      <c r="C25" s="24" t="s">
        <v>41</v>
      </c>
      <c r="D25" s="16" t="n">
        <v>1000</v>
      </c>
      <c r="E25" s="25" t="n">
        <v>1000</v>
      </c>
      <c r="F25" s="26" t="n">
        <f aca="false">E25</f>
        <v>1000</v>
      </c>
      <c r="G25" s="27" t="n">
        <f aca="false">F25*G18</f>
        <v>1030</v>
      </c>
      <c r="H25" s="28" t="n">
        <f aca="false">G25*H18</f>
        <v>1107.25</v>
      </c>
      <c r="I25" s="29" t="n">
        <f aca="false">H25*$I$18</f>
        <v>1273.3375</v>
      </c>
      <c r="K25" s="29" t="n">
        <v>1273.3375</v>
      </c>
      <c r="L25" s="18" t="n">
        <f aca="false">K25*$L$3</f>
        <v>1337.004375</v>
      </c>
    </row>
    <row r="26" customFormat="false" ht="30" hidden="false" customHeight="true" outlineLevel="0" collapsed="false">
      <c r="A26" s="15" t="s">
        <v>42</v>
      </c>
      <c r="C26" s="24" t="s">
        <v>41</v>
      </c>
      <c r="D26" s="16" t="n">
        <v>500</v>
      </c>
      <c r="E26" s="25" t="n">
        <v>500</v>
      </c>
      <c r="F26" s="30"/>
      <c r="G26" s="27"/>
      <c r="H26" s="28"/>
      <c r="I26" s="29"/>
      <c r="K26" s="29"/>
      <c r="L26" s="18"/>
    </row>
    <row r="27" customFormat="false" ht="15" hidden="false" customHeight="true" outlineLevel="0" collapsed="false">
      <c r="A27" s="1" t="s">
        <v>43</v>
      </c>
      <c r="C27" s="2" t="s">
        <v>44</v>
      </c>
      <c r="D27" s="34" t="n">
        <v>1</v>
      </c>
      <c r="E27" s="39" t="n">
        <v>3000</v>
      </c>
      <c r="F27" s="40" t="n">
        <f aca="false">E27</f>
        <v>3000</v>
      </c>
      <c r="G27" s="27" t="n">
        <f aca="false">F27*G18</f>
        <v>3090</v>
      </c>
      <c r="H27" s="28" t="n">
        <f aca="false">G27*H18</f>
        <v>3321.75</v>
      </c>
      <c r="I27" s="29" t="n">
        <f aca="false">H27*$I$18</f>
        <v>3820.0125</v>
      </c>
      <c r="K27" s="29" t="n">
        <v>3820.0125</v>
      </c>
      <c r="L27" s="18" t="n">
        <f aca="false">K27*$L$3</f>
        <v>4011.013125</v>
      </c>
    </row>
    <row r="28" customFormat="false" ht="42.75" hidden="false" customHeight="true" outlineLevel="0" collapsed="false">
      <c r="A28" s="15" t="s">
        <v>45</v>
      </c>
      <c r="B28" s="20" t="s">
        <v>46</v>
      </c>
      <c r="C28" s="24" t="s">
        <v>47</v>
      </c>
      <c r="D28" s="16" t="n">
        <f aca="false">148.19*4</f>
        <v>592.76</v>
      </c>
      <c r="E28" s="25" t="n">
        <f aca="false">150*4</f>
        <v>600</v>
      </c>
      <c r="F28" s="30"/>
      <c r="G28" s="27"/>
      <c r="H28" s="28"/>
      <c r="I28" s="29"/>
      <c r="L28" s="18"/>
    </row>
    <row r="29" customFormat="false" ht="42.75" hidden="false" customHeight="true" outlineLevel="0" collapsed="false">
      <c r="A29" s="15" t="s">
        <v>48</v>
      </c>
      <c r="B29" s="20"/>
      <c r="C29" s="24"/>
      <c r="D29" s="16"/>
      <c r="E29" s="25"/>
      <c r="F29" s="30"/>
      <c r="G29" s="27"/>
      <c r="H29" s="28"/>
      <c r="I29" s="29"/>
      <c r="L29" s="18"/>
    </row>
    <row r="30" customFormat="false" ht="15" hidden="false" customHeight="true" outlineLevel="0" collapsed="false">
      <c r="A30" s="20" t="s">
        <v>49</v>
      </c>
      <c r="B30" s="20" t="n">
        <v>2014</v>
      </c>
      <c r="C30" s="24" t="s">
        <v>25</v>
      </c>
      <c r="D30" s="16" t="n">
        <v>434</v>
      </c>
      <c r="E30" s="25" t="n">
        <v>200</v>
      </c>
      <c r="F30" s="30"/>
      <c r="G30" s="27"/>
      <c r="H30" s="28"/>
      <c r="L30" s="18"/>
    </row>
    <row r="31" customFormat="false" ht="15" hidden="false" customHeight="true" outlineLevel="0" collapsed="false">
      <c r="A31" s="31" t="s">
        <v>50</v>
      </c>
      <c r="B31" s="20" t="n">
        <v>2022</v>
      </c>
      <c r="C31" s="24" t="s">
        <v>25</v>
      </c>
      <c r="D31" s="16" t="n">
        <f aca="false">C57</f>
        <v>457.5</v>
      </c>
      <c r="E31" s="25" t="n">
        <v>500</v>
      </c>
      <c r="F31" s="30"/>
      <c r="G31" s="27"/>
      <c r="H31" s="28"/>
      <c r="L31" s="18"/>
    </row>
    <row r="32" customFormat="false" ht="15" hidden="false" customHeight="true" outlineLevel="0" collapsed="false">
      <c r="A32" s="20" t="s">
        <v>51</v>
      </c>
      <c r="B32" s="20" t="n">
        <v>2013</v>
      </c>
      <c r="C32" s="24" t="s">
        <v>25</v>
      </c>
      <c r="D32" s="16" t="n">
        <v>48</v>
      </c>
      <c r="E32" s="25" t="n">
        <v>55</v>
      </c>
      <c r="F32" s="30"/>
      <c r="G32" s="27"/>
      <c r="H32" s="28"/>
      <c r="L32" s="18"/>
    </row>
    <row r="33" customFormat="false" ht="15" hidden="false" customHeight="true" outlineLevel="0" collapsed="false">
      <c r="A33" s="20" t="s">
        <v>52</v>
      </c>
      <c r="B33" s="23" t="n">
        <v>44167</v>
      </c>
      <c r="C33" s="24" t="s">
        <v>25</v>
      </c>
      <c r="D33" s="16" t="n">
        <f aca="false">D44</f>
        <v>58.29</v>
      </c>
      <c r="E33" s="25"/>
      <c r="F33" s="30"/>
      <c r="G33" s="27"/>
      <c r="H33" s="28"/>
      <c r="L33" s="18"/>
    </row>
    <row r="34" customFormat="false" ht="15" hidden="false" customHeight="true" outlineLevel="0" collapsed="false">
      <c r="A34" s="0"/>
      <c r="B34" s="0"/>
      <c r="C34" s="0"/>
      <c r="D34" s="41"/>
      <c r="E34" s="25"/>
      <c r="F34" s="30"/>
      <c r="G34" s="27"/>
      <c r="H34" s="28"/>
      <c r="L34" s="18"/>
    </row>
    <row r="35" customFormat="false" ht="13.8" hidden="false" customHeight="false" outlineLevel="0" collapsed="false">
      <c r="A35" s="1" t="s">
        <v>53</v>
      </c>
      <c r="B35" s="38" t="n">
        <v>45187</v>
      </c>
      <c r="C35" s="0" t="s">
        <v>54</v>
      </c>
      <c r="D35" s="34" t="n">
        <v>102.47</v>
      </c>
      <c r="H35" s="28"/>
      <c r="L35" s="18"/>
    </row>
    <row r="36" customFormat="false" ht="15" hidden="false" customHeight="true" outlineLevel="0" collapsed="false">
      <c r="A36" s="42" t="s">
        <v>55</v>
      </c>
      <c r="B36" s="36" t="n">
        <v>44197</v>
      </c>
      <c r="C36" s="33" t="s">
        <v>56</v>
      </c>
      <c r="D36" s="43" t="n">
        <v>98.02</v>
      </c>
      <c r="E36" s="25" t="n">
        <v>100</v>
      </c>
      <c r="F36" s="30"/>
      <c r="G36" s="27"/>
      <c r="H36" s="28"/>
      <c r="L36" s="18"/>
    </row>
    <row r="37" customFormat="false" ht="15" hidden="false" customHeight="true" outlineLevel="0" collapsed="false">
      <c r="A37" s="42" t="str">
        <f aca="false">A58</f>
        <v>Flaming Torch Sign</v>
      </c>
      <c r="B37" s="36" t="n">
        <v>44805</v>
      </c>
      <c r="C37" s="33" t="s">
        <v>37</v>
      </c>
      <c r="D37" s="43" t="n">
        <v>404.95</v>
      </c>
      <c r="E37" s="25"/>
      <c r="F37" s="30"/>
      <c r="G37" s="27"/>
      <c r="H37" s="28"/>
      <c r="L37" s="18"/>
    </row>
    <row r="38" customFormat="false" ht="15.75" hidden="false" customHeight="true" outlineLevel="0" collapsed="false">
      <c r="A38" s="6" t="s">
        <v>57</v>
      </c>
      <c r="B38" s="6"/>
      <c r="C38" s="8"/>
      <c r="D38" s="44" t="n">
        <f aca="false">SUM(D5:D37)</f>
        <v>31010.8033333333</v>
      </c>
      <c r="E38" s="45" t="n">
        <f aca="false">SUM(E7:E36)</f>
        <v>48670.0633333333</v>
      </c>
      <c r="F38" s="46" t="n">
        <f aca="false">SUM(F7:F34)</f>
        <v>45915.0633333333</v>
      </c>
      <c r="G38" s="47" t="n">
        <f aca="false">SUM(G9:G36)</f>
        <v>47293.5452333333</v>
      </c>
      <c r="H38" s="47" t="n">
        <f aca="false">SUM(H9:H36)</f>
        <v>50843.5788758333</v>
      </c>
      <c r="I38" s="48" t="n">
        <f aca="false">SUM(I9:I37)</f>
        <v>58470.0294572083</v>
      </c>
      <c r="K38" s="48" t="n">
        <f aca="false">SUM(K9:K27)</f>
        <v>58468.8794572083</v>
      </c>
      <c r="L38" s="49" t="n">
        <f aca="false">SUM(L8:L37)</f>
        <v>61392.3234300687</v>
      </c>
      <c r="M38" s="50"/>
      <c r="N38" s="50"/>
    </row>
    <row r="39" customFormat="false" ht="13.8" hidden="false" customHeight="false" outlineLevel="0" collapsed="false">
      <c r="A39" s="10"/>
      <c r="B39" s="10"/>
      <c r="C39" s="51"/>
      <c r="D39" s="52"/>
      <c r="E39" s="10"/>
      <c r="F39" s="53"/>
    </row>
    <row r="40" customFormat="false" ht="13.8" hidden="false" customHeight="false" outlineLevel="0" collapsed="false">
      <c r="A40" s="11" t="s">
        <v>58</v>
      </c>
      <c r="C40" s="33"/>
      <c r="D40" s="27"/>
    </row>
    <row r="41" customFormat="false" ht="14.25" hidden="true" customHeight="false" outlineLevel="0" collapsed="false">
      <c r="A41" s="11" t="s">
        <v>59</v>
      </c>
      <c r="C41" s="33"/>
      <c r="D41" s="27"/>
    </row>
    <row r="42" customFormat="false" ht="14.25" hidden="true" customHeight="false" outlineLevel="0" collapsed="false">
      <c r="A42" s="1" t="s">
        <v>60</v>
      </c>
      <c r="B42" s="32" t="n">
        <v>44008</v>
      </c>
      <c r="C42" s="33" t="s">
        <v>25</v>
      </c>
      <c r="D42" s="27" t="n">
        <v>27.37</v>
      </c>
    </row>
    <row r="43" customFormat="false" ht="14.25" hidden="true" customHeight="false" outlineLevel="0" collapsed="false">
      <c r="A43" s="54" t="s">
        <v>55</v>
      </c>
      <c r="B43" s="36" t="n">
        <v>44197</v>
      </c>
      <c r="C43" s="33" t="s">
        <v>61</v>
      </c>
      <c r="D43" s="55" t="n">
        <v>98.02</v>
      </c>
    </row>
    <row r="44" customFormat="false" ht="14.25" hidden="true" customHeight="false" outlineLevel="0" collapsed="false">
      <c r="A44" s="15" t="s">
        <v>52</v>
      </c>
      <c r="B44" s="23" t="n">
        <v>44167</v>
      </c>
      <c r="C44" s="24" t="s">
        <v>25</v>
      </c>
      <c r="D44" s="56" t="n">
        <f aca="false">69.95-11.66</f>
        <v>58.29</v>
      </c>
    </row>
    <row r="45" customFormat="false" ht="14.25" hidden="true" customHeight="false" outlineLevel="0" collapsed="false">
      <c r="A45" s="1" t="s">
        <v>62</v>
      </c>
      <c r="D45" s="28" t="n">
        <f aca="false">3*148.19</f>
        <v>444.57</v>
      </c>
    </row>
    <row r="46" customFormat="false" ht="14.25" hidden="true" customHeight="false" outlineLevel="0" collapsed="false">
      <c r="D46" s="57" t="n">
        <f aca="false">SUM(D42:D45)</f>
        <v>628.25</v>
      </c>
    </row>
    <row r="47" customFormat="false" ht="14.25" hidden="false" customHeight="false" outlineLevel="0" collapsed="false">
      <c r="A47" s="1" t="s">
        <v>63</v>
      </c>
    </row>
    <row r="48" customFormat="false" ht="14.25" hidden="false" customHeight="false" outlineLevel="0" collapsed="false"/>
    <row r="49" customFormat="false" ht="13.8" hidden="false" customHeight="false" outlineLevel="0" collapsed="false">
      <c r="A49" s="58" t="s">
        <v>64</v>
      </c>
      <c r="B49" s="10"/>
      <c r="C49" s="51"/>
      <c r="D49" s="52"/>
      <c r="E49" s="10"/>
      <c r="F49" s="53"/>
    </row>
    <row r="50" s="11" customFormat="true" ht="12.8" hidden="false" customHeight="false" outlineLevel="0" collapsed="false">
      <c r="A50" s="11" t="s">
        <v>65</v>
      </c>
      <c r="B50" s="11" t="s">
        <v>3</v>
      </c>
      <c r="C50" s="59" t="s">
        <v>66</v>
      </c>
      <c r="D50" s="11" t="s">
        <v>67</v>
      </c>
    </row>
    <row r="51" customFormat="false" ht="13.8" hidden="false" customHeight="false" outlineLevel="0" collapsed="false">
      <c r="A51" s="1" t="s">
        <v>68</v>
      </c>
      <c r="B51" s="36" t="n">
        <v>44348</v>
      </c>
      <c r="C51" s="60" t="n">
        <v>120</v>
      </c>
      <c r="D51" s="28"/>
    </row>
    <row r="52" customFormat="false" ht="13.8" hidden="false" customHeight="false" outlineLevel="0" collapsed="false">
      <c r="A52" s="1" t="s">
        <v>26</v>
      </c>
      <c r="B52" s="36" t="n">
        <v>44470</v>
      </c>
      <c r="C52" s="60" t="n">
        <v>39</v>
      </c>
      <c r="D52" s="28"/>
    </row>
    <row r="53" customFormat="false" ht="13.8" hidden="false" customHeight="false" outlineLevel="0" collapsed="false">
      <c r="A53" s="1" t="s">
        <v>28</v>
      </c>
      <c r="B53" s="36" t="n">
        <v>44531</v>
      </c>
      <c r="C53" s="60" t="n">
        <f aca="false">132-22</f>
        <v>110</v>
      </c>
      <c r="D53" s="28"/>
    </row>
    <row r="54" customFormat="false" ht="13.8" hidden="false" customHeight="false" outlineLevel="0" collapsed="false">
      <c r="A54" s="1" t="s">
        <v>30</v>
      </c>
      <c r="B54" s="36" t="n">
        <v>44531</v>
      </c>
      <c r="C54" s="60" t="n">
        <v>65.98</v>
      </c>
      <c r="D54" s="28"/>
    </row>
    <row r="55" customFormat="false" ht="13.8" hidden="false" customHeight="false" outlineLevel="0" collapsed="false">
      <c r="C55" s="61"/>
      <c r="D55" s="57" t="n">
        <f aca="false">SUM(C51:C54)</f>
        <v>334.98</v>
      </c>
    </row>
    <row r="56" customFormat="false" ht="13.8" hidden="false" customHeight="false" outlineLevel="0" collapsed="false">
      <c r="A56" s="11" t="s">
        <v>69</v>
      </c>
      <c r="C56" s="61"/>
    </row>
    <row r="57" customFormat="false" ht="13.8" hidden="false" customHeight="false" outlineLevel="0" collapsed="false">
      <c r="A57" s="1" t="s">
        <v>50</v>
      </c>
      <c r="B57" s="36" t="n">
        <v>44652</v>
      </c>
      <c r="C57" s="62" t="n">
        <f aca="false">549-91.5</f>
        <v>457.5</v>
      </c>
      <c r="D57" s="63"/>
    </row>
    <row r="58" customFormat="false" ht="13.8" hidden="false" customHeight="false" outlineLevel="0" collapsed="false">
      <c r="A58" s="1" t="s">
        <v>70</v>
      </c>
      <c r="B58" s="36" t="n">
        <v>44805</v>
      </c>
      <c r="C58" s="62" t="s">
        <v>71</v>
      </c>
      <c r="D58" s="11" t="n">
        <f aca="false">C57+C58</f>
        <v>862.45</v>
      </c>
    </row>
    <row r="59" customFormat="false" ht="13.8" hidden="false" customHeight="false" outlineLevel="0" collapsed="false">
      <c r="A59" s="1" t="s">
        <v>72</v>
      </c>
      <c r="C59" s="61"/>
    </row>
    <row r="60" customFormat="false" ht="13.8" hidden="false" customHeight="false" outlineLevel="0" collapsed="false">
      <c r="C60" s="61"/>
    </row>
    <row r="61" customFormat="false" ht="13.8" hidden="false" customHeight="false" outlineLevel="0" collapsed="false">
      <c r="A61" s="11" t="s">
        <v>73</v>
      </c>
      <c r="C61" s="61"/>
    </row>
    <row r="62" customFormat="false" ht="13.8" hidden="false" customHeight="false" outlineLevel="0" collapsed="false">
      <c r="A62" s="1" t="s">
        <v>53</v>
      </c>
      <c r="B62" s="38" t="n">
        <v>45187</v>
      </c>
      <c r="C62" s="62" t="n">
        <v>102.47</v>
      </c>
    </row>
    <row r="63" customFormat="false" ht="13.8" hidden="false" customHeight="false" outlineLevel="0" collapsed="false">
      <c r="A63" s="1" t="s">
        <v>31</v>
      </c>
      <c r="B63" s="38" t="n">
        <v>45072</v>
      </c>
      <c r="C63" s="62" t="n">
        <v>180</v>
      </c>
      <c r="D63" s="0"/>
    </row>
    <row r="64" customFormat="false" ht="13.8" hidden="false" customHeight="false" outlineLevel="0" collapsed="false">
      <c r="A64" s="1" t="s">
        <v>74</v>
      </c>
      <c r="B64" s="38"/>
      <c r="C64" s="62" t="n">
        <v>1</v>
      </c>
      <c r="D64" s="0"/>
    </row>
    <row r="65" customFormat="false" ht="13.8" hidden="false" customHeight="false" outlineLevel="0" collapsed="false">
      <c r="A65" s="15" t="s">
        <v>75</v>
      </c>
      <c r="B65" s="7"/>
      <c r="C65" s="16" t="n">
        <v>1</v>
      </c>
      <c r="J65" s="1" t="s">
        <v>76</v>
      </c>
      <c r="K65" s="0"/>
    </row>
    <row r="66" customFormat="false" ht="13.8" hidden="false" customHeight="false" outlineLevel="0" collapsed="false">
      <c r="A66" s="15" t="s">
        <v>18</v>
      </c>
      <c r="B66" s="19"/>
      <c r="C66" s="16" t="n">
        <v>1</v>
      </c>
      <c r="J66" s="1" t="s">
        <v>76</v>
      </c>
      <c r="K66" s="0"/>
    </row>
    <row r="67" customFormat="false" ht="13.8" hidden="false" customHeight="false" outlineLevel="0" collapsed="false">
      <c r="A67" s="64" t="s">
        <v>21</v>
      </c>
      <c r="B67" s="20"/>
      <c r="C67" s="16" t="n">
        <v>1</v>
      </c>
      <c r="D67" s="0"/>
    </row>
    <row r="68" customFormat="false" ht="13.8" hidden="false" customHeight="false" outlineLevel="0" collapsed="false">
      <c r="A68" s="64" t="s">
        <v>23</v>
      </c>
      <c r="B68" s="20"/>
      <c r="C68" s="16" t="n">
        <v>1</v>
      </c>
      <c r="D68" s="0"/>
    </row>
    <row r="69" customFormat="false" ht="13.8" hidden="false" customHeight="false" outlineLevel="0" collapsed="false">
      <c r="D69" s="65" t="n">
        <f aca="false">SUM(C62:C68)</f>
        <v>287.47</v>
      </c>
    </row>
  </sheetData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3" activeCellId="0" sqref="E13"/>
    </sheetView>
  </sheetViews>
  <sheetFormatPr defaultColWidth="8.65234375" defaultRowHeight="14.25" zeroHeight="false" outlineLevelRow="0" outlineLevelCol="0"/>
  <cols>
    <col collapsed="false" customWidth="true" hidden="false" outlineLevel="0" max="1" min="1" style="0" width="45.61"/>
    <col collapsed="false" customWidth="true" hidden="false" outlineLevel="0" max="3" min="3" style="0" width="13.09"/>
  </cols>
  <sheetData>
    <row r="1" customFormat="false" ht="15" hidden="false" customHeight="false" outlineLevel="0" collapsed="false">
      <c r="A1" s="66" t="s">
        <v>77</v>
      </c>
    </row>
    <row r="3" customFormat="false" ht="14.25" hidden="false" customHeight="false" outlineLevel="0" collapsed="false">
      <c r="A3" s="67" t="s">
        <v>78</v>
      </c>
      <c r="B3" s="67" t="s">
        <v>79</v>
      </c>
      <c r="C3" s="67" t="s">
        <v>80</v>
      </c>
    </row>
    <row r="4" customFormat="false" ht="14.25" hidden="false" customHeight="false" outlineLevel="0" collapsed="false">
      <c r="A4" s="0" t="s">
        <v>81</v>
      </c>
      <c r="B4" s="0" t="n">
        <v>1</v>
      </c>
      <c r="C4" s="0" t="s">
        <v>20</v>
      </c>
    </row>
    <row r="6" customFormat="false" ht="14.25" hidden="false" customHeight="false" outlineLevel="0" collapsed="false">
      <c r="A6" s="67" t="s">
        <v>82</v>
      </c>
    </row>
    <row r="7" customFormat="false" ht="14.25" hidden="false" customHeight="false" outlineLevel="0" collapsed="false">
      <c r="A7" s="0" t="s">
        <v>83</v>
      </c>
      <c r="B7" s="0" t="n">
        <v>1</v>
      </c>
      <c r="C7" s="0" t="s">
        <v>84</v>
      </c>
    </row>
    <row r="9" customFormat="false" ht="14.25" hidden="false" customHeight="false" outlineLevel="0" collapsed="false">
      <c r="A9" s="67" t="s">
        <v>85</v>
      </c>
    </row>
    <row r="10" customFormat="false" ht="14.25" hidden="false" customHeight="false" outlineLevel="0" collapsed="false">
      <c r="A10" s="0" t="s">
        <v>86</v>
      </c>
      <c r="B10" s="0" t="n">
        <v>1</v>
      </c>
      <c r="C10" s="0" t="s">
        <v>87</v>
      </c>
    </row>
    <row r="11" customFormat="false" ht="14.25" hidden="false" customHeight="false" outlineLevel="0" collapsed="false">
      <c r="A11" s="0" t="s">
        <v>88</v>
      </c>
    </row>
    <row r="12" customFormat="false" ht="14.25" hidden="false" customHeight="false" outlineLevel="0" collapsed="false">
      <c r="A12" s="0" t="s">
        <v>89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780</TotalTime>
  <Application>LibreOffice/7.3.6.2$Windows_X86_64 LibreOffice_project/c28ca90fd6e1a19e189fc16c05f8f8924961e12e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2016-09-19T09:37:49Z</dcterms:created>
  <dc:creator>AnnetteThom</dc:creator>
  <dc:description/>
  <dc:language>en-GB</dc:language>
  <cp:lastModifiedBy/>
  <cp:lastPrinted>2021-04-22T18:56:29Z</cp:lastPrinted>
  <dcterms:modified xsi:type="dcterms:W3CDTF">2024-05-10T17:23:47Z</dcterms:modified>
  <cp:revision>33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